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mc:AlternateContent xmlns:mc="http://schemas.openxmlformats.org/markup-compatibility/2006">
    <mc:Choice Requires="x15">
      <x15ac:absPath xmlns:x15ac="http://schemas.microsoft.com/office/spreadsheetml/2010/11/ac" url="https://taxpayers.sharepoint.com/sites/GeneralBudget/Shared Documents/General/FY2025/Appropriations/Supplementals/"/>
    </mc:Choice>
  </mc:AlternateContent>
  <xr:revisionPtr revIDLastSave="0" documentId="8_{C58D9ECD-778C-4BA3-A3F8-076CEDC148C6}" xr6:coauthVersionLast="47" xr6:coauthVersionMax="47" xr10:uidLastSave="{00000000-0000-0000-0000-000000000000}"/>
  <bookViews>
    <workbookView xWindow="-120" yWindow="-120" windowWidth="29040" windowHeight="15720" xr2:uid="{7C2356ED-9B2E-454C-ABBC-327BB4DDB963}"/>
  </bookViews>
  <sheets>
    <sheet name="November 2024 Natural Disaster"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3" l="1"/>
  <c r="E8" i="3"/>
  <c r="E98" i="3"/>
  <c r="E101" i="3"/>
  <c r="E97" i="3"/>
  <c r="E94" i="3"/>
  <c r="E91" i="3"/>
  <c r="E82" i="3"/>
  <c r="E79" i="3"/>
  <c r="E78" i="3"/>
  <c r="E51" i="3"/>
  <c r="E41" i="3"/>
  <c r="E40" i="3"/>
  <c r="E33" i="3"/>
  <c r="E26" i="3"/>
  <c r="E25" i="3"/>
  <c r="E15" i="3"/>
  <c r="E14" i="3"/>
  <c r="E16" i="3"/>
  <c r="E72" i="3"/>
  <c r="E71" i="3"/>
  <c r="E70" i="3"/>
  <c r="E69" i="3"/>
  <c r="E66" i="3"/>
  <c r="E64" i="3"/>
  <c r="E61" i="3"/>
  <c r="E58" i="3"/>
  <c r="E52" i="3"/>
  <c r="E53" i="3"/>
  <c r="E49" i="3"/>
  <c r="E50" i="3"/>
  <c r="E48" i="3"/>
  <c r="E47" i="3"/>
  <c r="E43" i="3"/>
  <c r="E37" i="3"/>
  <c r="E34" i="3"/>
  <c r="E30" i="3"/>
  <c r="E24" i="3"/>
  <c r="E21" i="3"/>
  <c r="E20" i="3"/>
  <c r="E19" i="3"/>
  <c r="E13" i="3"/>
  <c r="E11" i="3"/>
  <c r="E10" i="3"/>
  <c r="E7" i="3"/>
  <c r="E6" i="3"/>
  <c r="C101" i="3"/>
  <c r="D101" i="3"/>
</calcChain>
</file>

<file path=xl/sharedStrings.xml><?xml version="1.0" encoding="utf-8"?>
<sst xmlns="http://schemas.openxmlformats.org/spreadsheetml/2006/main" count="209" uniqueCount="166">
  <si>
    <t>Details from October 2023 and June 2024 requests</t>
  </si>
  <si>
    <t>Pre-Helene Request Amount</t>
  </si>
  <si>
    <t>November 2024 Reqest Amount</t>
  </si>
  <si>
    <t>Increases post-Helene</t>
  </si>
  <si>
    <t>October 20, 2023 Notes</t>
  </si>
  <si>
    <t>November 2024 Notes</t>
  </si>
  <si>
    <t>Agency-specifid requests due to Natural Disaster (Pre-Helene)</t>
  </si>
  <si>
    <t>Department of Agriculture</t>
  </si>
  <si>
    <t>Assistance for Farmers and Ranchers Account</t>
  </si>
  <si>
    <t>This funding would be used to provide payments to crop and livestock producers for uncovered losses resulting from natural disasters in calendar year 2023. USDA currently estimates farmers and ranchers have about $8.5 billion in losses not covered by crop insurance and other disaster assistance for farmers provided in the Farm Bill, but recognizes a constrained budget environment.</t>
  </si>
  <si>
    <t>In response to natural disasters, including Hurricanes Helene and Milton, funds will be used to reimburse for crop production, crop quality, and orchard tree losses that are in addition to crop insurance indemnities. To be eligible for the Emergency Relief Program (ERP), producers do not need to be enrolled in crop insurance or the Non-insured Crop Disaster Assistance Program (NAP) for the year of the disaster. However, producers who receive ERP payments must enroll in Federal crop insurance or NAP coverage for the next two years. In addition, this funding can be used to compensate for increases in supplemental feed costs, due to drought or wildfire through the Emergency Livestock Relief Program (ELRP). If State block grants are included, this funding assumes assistance to producers in a manner consistent with ERP and ELRP.</t>
  </si>
  <si>
    <t>NRCS - Emergency Watershed Assistance Program</t>
  </si>
  <si>
    <t>This funding would be used to support debris removal and cleanup projects in areas affected by fiscal year (FY) 2023 flooding events in CT, MA, NJ, NY, PA, and VT. Funding would also be used to: support debris removal and cleanup projects at burned areas in or near Pulehu, Olinda, Kula, Kihei, and Lahaina, HI; and to send Natural Resource Conservation Service teams to these areas to provide technical assistance and prepare damage survey reports.</t>
  </si>
  <si>
    <t>In response to Hurricanes Helene and Milton, funds will be used to provide debris removal and watershed stabilization work throughout the impacted areas. Work will be funded through requests of local sponsors who will provide 25 percent (10 percent cost share in limited resource areas) as cash or in-kind service for the completion of projects. This funding would also be used to support debris removal and cleanup projects in areas affected by fiscal year (FY) 2023 flooding events in CT, MA, NJ, NY, PA, and VT. Funding would also be used to support debris removal and cleanup projects at burned areas in or near Pulehu, Olinda, Kula, Kihei, and Lahaina, HI. This funding would also be used to address 2024 disasters, including wildfires in western States, non-tropical storms and tornados, tropical storms and hurricanes (other than Helene and Milton), and flooding.</t>
  </si>
  <si>
    <t>Emergency Conservation Program</t>
  </si>
  <si>
    <t>-</t>
  </si>
  <si>
    <t>In response to Hurricanes Helene and Milton, funds will be used to provide financial and technical assistance to farmers and ranchers to rehabilitate farmland and pastureland damaged by the hurricanes. USDA’s Farm Service Agency County Committees determine land eligibility based on on-site inspections of damaged land and the type and extent of damage. Eligible land includes land used for: • Commercial farming, ranching, and orchard operations; • Growing nursery stock and Christmas tree plantations; • Grazing for commercial livestock production; and • Conservation structures such as, waterways, terraces, diversions, and windbreaks.</t>
  </si>
  <si>
    <t>Emergency Forest Restoration Program</t>
  </si>
  <si>
    <t>Funds will be used to assist private non industrial forest landowners to restore damages from hurricanes. To be eligible for this assistance, forest land must have tree cover before damage has occurred. USDA’s Farm Service Agency County Committees determine land eligibility based on on-site inspections of damaged land and the type and extent of damage. The program works in conjunction with forestry partners to provide technical assistance where needed.</t>
  </si>
  <si>
    <t>Rural Development - Rural Development Disaster Assistance Fund</t>
  </si>
  <si>
    <t>This funding would be used by USDA to address disaster needs quickly and flexibly, as the funding can be immediately applied for disaster response to any USDA Rural Development Program.</t>
  </si>
  <si>
    <t>Funds are requested for Rural Development’s (RD) Disaster Assistance Fund (DAF), which would allow RD to use its existing programs to address disaster needs quickly and flexibly, as the funding can be immediately applied for disaster response to any RD program. Additional language is included to allow the Rural Utilities Service to make disaster grants to utilities to address damage suffered to the electrical grid and transmission lines. In addition, the request includes language to allow the $233 million in division N disaster carryover funding for water and wastewater grants, housing repair grants and Community Facility (CF) grants be made available for 2024 disasters, and that the CF grants qualify as the non-governmental match for Federal Emergency Management Agency (FEMA) assistance.</t>
  </si>
  <si>
    <t xml:space="preserve">Rural Housing Service - Rural Community Facilities Program Account </t>
  </si>
  <si>
    <t>This funding and language change would allow USDA’s Community Facilities (CF) grants to be used for the “local cost share” required by the Federal Emergency Management Agency. Additional language is proposed to allow prior disaster CF funding to be used for FY 2023 and FY 2024 disasters</t>
  </si>
  <si>
    <t>Forest Service - Capital Improvement and Maintenance</t>
  </si>
  <si>
    <t>This funding would be used to repair and rebuild Federal facilities and roads due to snow, rain, fire,
flooding, hurricane, and tornado events throughout the National Forest System.</t>
  </si>
  <si>
    <t>Forest Service - State and Private Forestry</t>
  </si>
  <si>
    <t>This funding would be used to restore forests affected by the Maui fire.</t>
  </si>
  <si>
    <t>This funding would be used to restore forests affected by the Maui fire and Tropical Storm Ernesto.</t>
  </si>
  <si>
    <t>Special Supplemental Nutrition Program for Women, Infants, and Children (WIC)</t>
  </si>
  <si>
    <t>This funding would support grants to WIC State agencies with increased infrastructure needs resulting from Hurricanes Helene and Milton. This funding can include rebuilding or refurbishing clinics, replacing equipment, and investing in technology to support virtual or mobile operations so that participants can continue to receive uninterrupted benefits and services.</t>
  </si>
  <si>
    <t>Commodity Assistance Program</t>
  </si>
  <si>
    <t>In response to Hurricanes Helene and Milton, this funding would support The Emergency Food Assistance Program (TEFAP) distribution partners impacted by the hurricanes, which includes food banks throughout the area. The funding would strengthen TEFAP infrastructure, providing additional food transportation, storage, and refrigeration.</t>
  </si>
  <si>
    <t>Wildland Fire Management</t>
  </si>
  <si>
    <t>**Combined with DOI wildland fire mangement request.</t>
  </si>
  <si>
    <t>As requested last year, the Administration continues to seek congressional action to provide statutory language and funding for permanent, comprehensive pay reform for Federal wildland firefighters. This funding would be used to support an increase in base pay for Forest Service’s wildland firefighting workforce, as proposed in the FY 2025 Budget and bipartisan legislation introduced during this session of the Congress.</t>
  </si>
  <si>
    <t>Department of Commerce</t>
  </si>
  <si>
    <t>Economic Develpoment Assistance Programs</t>
  </si>
  <si>
    <t>This funding would be used to provide economic development assistance to aid long-term disaster recovery in communities impacted by natural disasters occurring in calendar year 2023. Of this total, $10 million would be transferred to the Delta Regional Authority to facilitate disaster recovery and mitigation in areas impacted by disasters occurring in calendar year 2023, and jurisdictions classified as distressed by the Authority.</t>
  </si>
  <si>
    <t>In response to Hurricanes Helene and Milton, EDA’s flexible grant programs will respond to the economic development needs and priorities of local, State, and regional stakeholders seeking assistance recovering from federally-declared disasters. These funds will assist communities in a wide variety of activities related to disaster recovery and resilience, such as flood mitigation, long-term economic recovery, and restoration of infrastructure in disaster-impacted areas. This funding would also be used to provide economic development assistance to aid long-term disaster recovery in communities impacted by natural disasters occurring in calendar year 2023. Of this total, $10 million would be transferred to the Delta Regional Authority to facilitate disaster recovery and mitigation in areas impacted by disasters occurring in calendar year 2023, and jurisdictions classified as distressed by the Authority.</t>
  </si>
  <si>
    <t>NOAA - Operations, Research, and Facilities</t>
  </si>
  <si>
    <t>This funding would be used to support mapping, charting, and marine debris removal work in areas impacted by Hurricane Idalia and Typhoon Mawar</t>
  </si>
  <si>
    <t>NOAA - Procurement, Acquisition, and Construction</t>
  </si>
  <si>
    <t>This funding would be used to procure two fully-equipped aircraft for NOAA’s hurricane and extreme weather forecasting efforts. These new aircraft will replace NOAA’s aging “hurricane hunter” aircraft, which are expected to be decommissioned around 2030.</t>
  </si>
  <si>
    <t>This funding would be used to complete the construction of the two fully-equipped aircraft already underway and procure a third plane for NOAA’s hurricane and extreme weather forecasting efforts. These new aircraft would replace NOAA’s two aging “hurricane hunter” aircraft, which are expected to be decommissioned around 2030.</t>
  </si>
  <si>
    <t xml:space="preserve">Corps of Engineers -- Civil Works (Corps) </t>
  </si>
  <si>
    <t>Mississippi River and Tributaries</t>
  </si>
  <si>
    <t>This funding would be used to cover additional costs incurred by the Corps on the lower Mississippi River due to low-flow conditions resulting from a drought in the upper parts of the river’s watershed.</t>
  </si>
  <si>
    <t>Flood Control and Coastal Emergencies</t>
  </si>
  <si>
    <t>This funding would be used to repair eligible projects that sustained significant damage in Hurricanes Helene and Milton.</t>
  </si>
  <si>
    <t>Harbor Maintenance Trust Fund</t>
  </si>
  <si>
    <t>This funding would be used to replenish some of the funds that the Corps has used for wreckage removal activities in Baltimore Harbor and Channels, MD in the aftermath of the collapse of the Francis Scott Key Bridge. Note: if the Corps receives funds from the recent Department of Justice settlement agreement, this additional funding would not be needed.</t>
  </si>
  <si>
    <t>Department of Education</t>
  </si>
  <si>
    <t>Disaster Education Recovery</t>
  </si>
  <si>
    <t>This funding would be used for the Immediate Aid to Restart School Operations program that was
previously funded via the Bipartisan Budget Act of 2018 (BBA) for federally declared disasters, to:
provide mental health supports to k-12 students, teachers, and school staff; hire additional
substitute teachers; replaced damaged school equipment; and provide displaced teachers with
temporary housing via vouchers. Funding would also be used for the Emergency Assistance to
Institutions of Higher Education previously funded via the BBA to: assist in mental health supports
for students and staff; provide technology and communication systems; develop school and
community specific preparedness training; and cover basic needs like food, shelter, medical, and
transportation needs of student and staff post-disaster.</t>
  </si>
  <si>
    <t>This funding would be used for the Immediate Aid to Restart School Operations program to hire additional substitute teachers; replace damaged school equipment; and provide displaced teachers with temporary housing via vouchers; and provide mental health supports to k-12 students, teachers, and school staff. Funding would also be used for the Emergency Assistance to Institutions of Higher Education to provide technology and communication systems; develop school and community specific preparedness training; cover basic needs like food, shelter, medical, and transportation needs of student and staff post-disaster; and assist in mental health supports for students and staff.</t>
  </si>
  <si>
    <t>Department of Energy</t>
  </si>
  <si>
    <t>Grid Deployment Office</t>
  </si>
  <si>
    <t>This funding would be provided through mechanisms such as utility and industry grants and State and tribal formula grants to support grid rebuilding, modernization, and future hardening efforts in areas hardest hit by Hurricanes Helene and Milton. This would help eligible entities reduce the likelihood and consequences of disruptive events.</t>
  </si>
  <si>
    <t>Cybersecurity, Energy Security, and Emergency Response</t>
  </si>
  <si>
    <t>This funding would be used to implement energy recovery efforts in communities affected by the Maui wildfires. Activities would include stakeholder engagement and technical assistance from the
National Labs.</t>
  </si>
  <si>
    <t>This funding would be used to implement energy recovery efforts in communities affected by the Maui wildfires. Activities would include stakeholder engagement and technical assistance from the National Labs. All funding would benefit the State of Hawaii.</t>
  </si>
  <si>
    <t>Federal Emergency Management Agency (FEMA)</t>
  </si>
  <si>
    <t>Disaster Relief Fund</t>
  </si>
  <si>
    <t>This funding would be used to support FEMA's response to Hurricanes Helene and Milton in FY 2025, and more generally to cover estimated shortfalls in available funding for the Disaster Relief Fund in FY 2025. Funds would be used to assist disaster survivors and communities in States across the country. Within this amount, up to $1.5 billion could be transferred to pay claims associated with the Hermit's Peak/Calf Canyon wildfire and $500 million is for the DRF Base.</t>
  </si>
  <si>
    <t>Environmental Protection Agency (EPA)</t>
  </si>
  <si>
    <t>State and Tribal Assistance Grants - Water Infrastructure SRFs</t>
  </si>
  <si>
    <t>In response to Hurricanes Helene and Milton, funding would go to affected States to use for long-term water system upgrades that would improve system performance and mitigate further future damage from extreme weather.</t>
  </si>
  <si>
    <t>Other State and Tribal Assistance Grants</t>
  </si>
  <si>
    <t>In response to Hurricanes Helene and Milton, this funding would support various activities such as septic system resilience and connection to centralized systems for low and moderate income households, direct-to-water system Operation and Maintainance grants and Technical Assistance to help bring systems back into operation and improve resilience, air monitor repair, hazardous waste and debris clean-up, and watershed restoration.</t>
  </si>
  <si>
    <t>Environmental Programs and Management</t>
  </si>
  <si>
    <t>This funding would be used to support Maui wildfire recovery, with a focus on the removal of hazardous materials from fire-impacted areas.</t>
  </si>
  <si>
    <t xml:space="preserve">Leaking Underground Storage Tank Trust Fund
</t>
  </si>
  <si>
    <t>This funding would be used to support Maui wildfire recovery, with a focus on impacts to
Program</t>
  </si>
  <si>
    <t>In response to Hurricanes Helene and Milton, requested resources would be used for assessment and remediation activities of underground storage tank releases that were directly caused or exacerbated by the hurricanes.</t>
  </si>
  <si>
    <t>Dept of Health and Human Services (HHS)</t>
  </si>
  <si>
    <t>Health Resources and Services Administration - Primary Health Care</t>
  </si>
  <si>
    <t>This funding would be used to support health center infrastructure needs in responding, recovering, and mitigating current and future disaster events and ensuring a continuity of access to high quality primary care services for underserved populations</t>
  </si>
  <si>
    <t>This funding would be used to support health center infrastructure needs in responding, recovering, and mitigating current and future disaster events and to ensure continuity of access to high quality healthcare services in impacted areas.</t>
  </si>
  <si>
    <t>CDC-Wide Activities and Program Support</t>
  </si>
  <si>
    <t>This funding would be used to develop clinician and community guidance regarding exposures, conduct health and environmental assessments, implement enhanced surveillance, and build capacity for laboratory testing and biomonitoring.</t>
  </si>
  <si>
    <t>Substance Abuse and Mental Health Services Administration Health Surveillance and Program Support</t>
  </si>
  <si>
    <t>This funding would be used to expand substance use and mental health prevention and treatment services in areas affected by the Maui fires.</t>
  </si>
  <si>
    <t>This funding would be used to expand substance use and mental health prevention and treatment services.</t>
  </si>
  <si>
    <t>Administration for Children and Families (ACF) Children and Families Services Programs</t>
  </si>
  <si>
    <t>This funding would be used to provide $12 million for the Office of Human Services Emergency Preparedness and Response to coordinate immediate Federal and non-Federal disaster human services case management services in Maui. This request would also authorize and fund a $150 million Emergency Human Services Fund for ACF programs and grantees to address a range of social service needs arising from the Maui fires. Funding would also be used to repair and rebuild Head Start centers in the affected area and provide temporary, interim services and support until facilities fully reopen.</t>
  </si>
  <si>
    <t>This funding would support Head Start programs impacted by Hurricanes Helene and Milton. The funding supports the ongoing early childhood education and support services to children and families as well as building repairs or reconstruction. This funding would also be used to provide $12 million for the Office of Human Services Emergency Preparedness and Response to coordinate immediate Federal and non-Federal disaster human services case management services in Maui. This request would also authorize and fund a $150 million Emergency Human Services Fund for Administration for Children and Families programs and grantees to address a range of social service needs arising from the Maui fires. Funding would also be used to repair and rebuild Head Start centers in the affected area and provide temporary, interim services and support until facilities fully reopen.</t>
  </si>
  <si>
    <t>Social Services Block Grant</t>
  </si>
  <si>
    <t>In response to Hurricanes Helene and Milton, this funding would support social services, including child care, family supports, and child welfare services. This funding can also cover costs associated with the repair, renovation, and construction of local non-profit facilities that provide services to victims of the hurricanes.</t>
  </si>
  <si>
    <t>Administration for Community Living Aging and Disability Services Program</t>
  </si>
  <si>
    <t>This funding would be used to rebuild and replace physical infrastructure damaged by the Maui wildfires, and to provide services needed by people with disabilities and older adults.</t>
  </si>
  <si>
    <t>Departmental Management Public Health and Social Services Emergency Fund</t>
  </si>
  <si>
    <t>This funding would be used by the Administration for Strategic Preparedness and Response to replace and preposition medical caches, improve infrastructure and information technology for response and recovery activities, and support the Medical Reserve Corps.</t>
  </si>
  <si>
    <t>This funding would enable the Administration for Strategic Preparedness and Response (ASPR) to replace and preposition medical caches, improve infrastructure and information technology for response and recovery activities, and support the Medical Reserve Corps, as well as support research supplements and oversight. Funding would also support near- and longterm supply chain resiliency of intravenous (IV) fluids and other medical products. $252 million is for IV supply chain resilience (near- and long-term)</t>
  </si>
  <si>
    <t>Dept of Homeland Security</t>
  </si>
  <si>
    <t>United States Coast Guard - Procurement, Construction, and Improvements</t>
  </si>
  <si>
    <t>This funding would be used to repair structures at multiple Coast Guard sites—including units in
Guam, Florida, and Hawaii—impacted by rain and wind damage during recent disasters.</t>
  </si>
  <si>
    <t>Federal Law Enforcement Training Center - Procurement, Construction, and Improvements</t>
  </si>
  <si>
    <t>This funding would be used to repair structures damaged by Hurricane Idalia.</t>
  </si>
  <si>
    <t>Operations and Support</t>
  </si>
  <si>
    <t xml:space="preserve">Personell and maintenance costs (The Hill 6/28/24); </t>
  </si>
  <si>
    <t>This funding would be used to cover unplanned costs associated with the U.S. Coast Guard’s response to the Francis Scott Key Bridge collapse. Amounts are included for surge personnel to aid in the response and recovery operations; vessel, aviation, and boat maintenance and material replenishment; and the U.S. Coast Guard Salvage and Emergency Response Team’s engineering and modeling capabilities.</t>
  </si>
  <si>
    <t>Dept of Housing and Urban Development (HUD)</t>
  </si>
  <si>
    <t>Community Development Fund</t>
  </si>
  <si>
    <t>This funding would be used to address disaster relief, long-term recovery, restoration of infrastructure and housing, economic revitalization, and mitigation in the most impacted and distressed areas resulting from major disasters occurring in both FY 2023 and in future years. Of this amount, $5 million would be transferred to the HUD Office of the Inspector General for necessary costs of overseeing and auditing amounts related to these and prior major disasters under the same heading.</t>
  </si>
  <si>
    <t>This funding would be used to address disaster relief, long-term recovery, restoration of housing and infrastructure, economic revitalization, and mitigation in the most impacted and distressed areas in more than 20 States and Territories resulting from major disasters occurring in 2023 and 2024, including Hurricanes Helene and Milton and related storms. Of this amount, $5 million would be transferred to the Department’s Office of the Inspector General for necessary costs of overseeing and auditing amounts related to these and other major disasters under the same heading. States or Territories that may benefit from this request include: AL, AR, CA, FL, GA, GU, HI, IA, IL, IN, LA, MA, MI, MS, NC, NM, OH, OK, TN, TX, VT, and WA.</t>
  </si>
  <si>
    <t>Dept of the Interior (DOI)</t>
  </si>
  <si>
    <t>Bureau of Reclamation - Water and Related Resources</t>
  </si>
  <si>
    <t xml:space="preserve">This funding would be used to repair facilities damaged by flooding, landslides, and mudslides in California. Funding would also be used to repair facilities damaged by fire in New Mexico. </t>
  </si>
  <si>
    <t>This funding would be used to repair siphons on the St. Mary Canal in Montana, which failed earlier this year.</t>
  </si>
  <si>
    <t>Bureau of Land Management - Management of Lands and Resources</t>
  </si>
  <si>
    <t>This funding would be used to repair and rebuild Federal facilities, roads, and other assets that were damaged as a result of flooding, landslides, and mudslides in Alaska.</t>
  </si>
  <si>
    <t>United States Geological Survey - Surveys, Investigations, and Research</t>
  </si>
  <si>
    <t>This funding would be used to support mapping and modeling of hazard impacts, in response to
multiple flooding, landslide, and mudslide incidents in California. Funding would be used to
support assessment of surface and groundwater contamination, wildfire research and prevention
planning, assessment of cultural resources, and coastal mapping and modeling for wildfire
recovery, in response to the Maui fires.</t>
  </si>
  <si>
    <t>Funding is needed to map and model hazard impacts in response to flooding, landslide, mudslide, and wildfire disasters in California, New Mexico, Hawaii, and Alaska. These tools would inform evacuation planning and recovery decisions. Specifically, funds will allow U.S. Geological Survey to develop fire and landslide hazard maps, evaluate surface and groundwater contamination, and plan for wildfire recovery.</t>
  </si>
  <si>
    <t>United States Fish and Wildlife Service - Construction</t>
  </si>
  <si>
    <t>This funding would be used to repair and rebuild Federal facilities and roads due to flooding,
landslide, and mudslide events caused by record snowpack and spring rain events in California,
Colorado, Minnesota, North Dakota, Iowa, and Illinois. This funding would be used to repair
Federal facilities that suffered water damage as a result of Typhoon Mawar.</t>
  </si>
  <si>
    <t>National Park Service - Construction</t>
  </si>
  <si>
    <t>This funding would be used to repair and rebuild Federal facilities, roads, and other assets that
were damaged as a result of severe snowstorms in California and fires in Washington State.
Funding would also be used to repair and rebuild Federal facilities that were damaged as a result of
Hurricane Hillary in California.</t>
  </si>
  <si>
    <t>National Park Service - Historic Preservation Fund</t>
  </si>
  <si>
    <t>This funding would be used for historic preservation and cultural resources restoration in response
to the Maui fires.</t>
  </si>
  <si>
    <t>Bureau of Indian Affairs - Operation of Indian Programs</t>
  </si>
  <si>
    <t>This funding would be used to repair and rebuild damage to tribal homes and roads as a result of severe winter storms and flooding, landslides, and mudslides in California.</t>
  </si>
  <si>
    <t>This funding would be used to rebuild and repair damage to tribal homes and roads and address other disaster impacts of severe winter storms, flooding, landslides, mudslides, and wildland fires in California, Nevada, Washington, and Maine.</t>
  </si>
  <si>
    <t>Departmental Offices - Departmental Operations</t>
  </si>
  <si>
    <t>This funding would be used to support Native Hawaiian Community recovery and rehabilitation
activities in response to the Maui fires.</t>
  </si>
  <si>
    <t>This funding would be used to support Native Hawaiian Community recovery and rehabilitation activities in response to the Maui fires.</t>
  </si>
  <si>
    <t xml:space="preserve">Wildland Fire Management </t>
  </si>
  <si>
    <t>As requested last year, the Administration continues to seek congressional action to provide statutory language and funding for permanent, comprehensive pay reform for Federal wildland firefighters. This funding would be used to support an increase in base pay for DOI’s wildland firefighting workforce, as proposed in the FY 2025 Budget and bipartisan legislation introduced during this session of the Congress. This funding would also be used to support commensurate pay increases for tribal wildland firefighters.</t>
  </si>
  <si>
    <t>Department of Justice</t>
  </si>
  <si>
    <t>Federal Prison System - Buildings and Facilities</t>
  </si>
  <si>
    <t>This funding would be used to repair Bureau of Prison facilities in response to Hurricane Laura, to include roof repair, environmental remediation, and equipment damage.</t>
  </si>
  <si>
    <t>Department of Labor</t>
  </si>
  <si>
    <t>Operating Expenses (AmeriCorps)</t>
  </si>
  <si>
    <t>This funding would support AmeriCorps’ disaster response efforts by allowing the Agency to deploy four additional National Civilian Community Corps units and to add additional members through AmeriCorps State and National to work on disaster recovery-related projects in local areas and States impacted by Hurricanes Helene and Milton. Funding would also support additional Commission Investment Funds for disaster response capacity needs and the Volunteer Generation Fund to support organizations’ capacity to recruit, engage, and retain volunteers.</t>
  </si>
  <si>
    <t>Training and Employment Services</t>
  </si>
  <si>
    <t>Dislocated Worker National Reserve (Nebraska Examiner 6/28/24)</t>
  </si>
  <si>
    <t>This funding would be used in the Dislocated Worker National Reserve to make awards for cleanup and recovery efforts following Hurricanes Helene and Milton. This funding is made available to States to provide disaster relief jobs as well as job training and employment services for workers impacted by natural disasters and mass layoff events. This funding would also be used in the Dislocated Worker National Reserve to make awards for reconstruction and recovery needs caused by multiple large disasters, including typhoons, wildfires, and hurricanes, as well as cleanup and recovery efforts following the collapse of the Francis Scott Key Bridge in Baltimore, MD.</t>
  </si>
  <si>
    <t>Legal Services Corporation</t>
  </si>
  <si>
    <t>Payment to the Legal Services Corporation</t>
  </si>
  <si>
    <t>This funding would be used to provide civil legal assistance to low-income disaster survivors in the aftermath of the hurricanes, tornados, wildfires, flooding, and extreme weather that occurred in FY 2023.</t>
  </si>
  <si>
    <t>This funding would be used to provide civil legal assistance to low-income disaster survivors in the aftermath of Hurricanes Helene and Milton. This funding would also be used to provide civil legal assistance to low-income disaster survivors in the aftermath of the hurricanes, tornados, wildfires, flooding, and extreme weather that occurred in FYs 2023, 2024, and 2025.</t>
  </si>
  <si>
    <t>NASA</t>
  </si>
  <si>
    <t>Construction and Environmental Compliance and Restoration</t>
  </si>
  <si>
    <t>This funding would be used to repair and rebuild Federal facilities at NASA’s Armstrong Flight Research Center in California that were damaged by tropical storm Hilary. It would also fund stabilization and restoration of on-site areas that were eroded by the storm. This funding would also be used to partially rebuild and restore a NASA satellite communications facility on Guam that was destroyed by Typhoon Mawar to restore key capabilities.</t>
  </si>
  <si>
    <t>Space Operations</t>
  </si>
  <si>
    <t>Small Business Administration (SBA)</t>
  </si>
  <si>
    <t>Salaries and Expenses</t>
  </si>
  <si>
    <t>This funding would be used to support COVID-19 administrative expenses for the Paycheck Protection Program, Restaurant Revitalization Fund, Shuttered Venue Operators Grants, and American Rescue Plan Act of 2021 Community Navigators</t>
  </si>
  <si>
    <t>n/a</t>
  </si>
  <si>
    <t>Office of Inspector General</t>
  </si>
  <si>
    <t>This funding would be used to provide oversight on SBA’s COVID-19 portfolio.</t>
  </si>
  <si>
    <t>Disaster Loans Program Account</t>
  </si>
  <si>
    <t>This funding would be used to provide disaster loans to communities impacted by Hurricane Idalia and the Maui wildfires. Funding would also be used to support servicing costs for SBA’s COVID-19 Economic Injury Disaster Loan portfolio.</t>
  </si>
  <si>
    <t>SBA’s Disaster Loans Program provides low-interest disaster loans to help businesses, homeowners, renters, and most private nonprofit organizations recover from declared disasters. The SBA has currently exhausted all funding to make these loans and this funding would support survivors all across the Nation. Funding would be used to support the costs of making these loans and support the SBA Office of Inspector General’s oversight of the Disaster Loan Program.</t>
  </si>
  <si>
    <t>Department of State</t>
  </si>
  <si>
    <t>International Commissions - International Boundary and Water Commission, United States and Mexico</t>
  </si>
  <si>
    <t>This funding would be used to address the need for additional water infrastructure to prevent and reduce sewage flows and contamination in Southern California through support for ongoing design and construction at the South Bay International Wastewater Treatment Plant.</t>
  </si>
  <si>
    <t>This funding would be used to address the need for additional water infrastructure to prevent and reduce sewage flows and contamination in Southern California through support for ongoing design and construction at the South Bay International Wastewater Treatment Plant and related infrastructure.</t>
  </si>
  <si>
    <t xml:space="preserve">Department of Transportation </t>
  </si>
  <si>
    <t>Emergency Relief Program</t>
  </si>
  <si>
    <t>$634 million requested in October 2023. An additional $3.1 billion requested specifically for the Baltimore Key Bridge disaster.</t>
  </si>
  <si>
    <t>This funding would be used to repair and reconstruct Federal-aid highways and federally-owned roads in more than 40 States and Territories across the Nation that have been seriously damaged by natural disasters (including Hurricanes Helene and Milton) or catastrophic failures from external causes, including the rebuild of the Francis Scott Key Bridge in Baltimore, Maryland at a 100 percent Federal cost share (net of $350 million in insurance proceeds received by Maryland).</t>
  </si>
  <si>
    <t>Public Transportation Emergency Relief</t>
  </si>
  <si>
    <t>This funding would be used to address disaster relief needs of local transit agencies. This includes costs sustained during Helene and Milton such as lost vehicles, repairs for transit vehicles used for National Guard in emergency response, and damage to bus shelters. Funding for other events represents operating and capital costs identified by 29 transit agencies for disasters since 2023. Federal Transit Administration last received supplemental resources in FY 2023 to support disasters occurring in 2017, 2020, 2021, and 2022.</t>
  </si>
  <si>
    <t>Total natural disaster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</si>
</sst>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6">
    <font>
      <sz val="11"/>
      <color theme="1"/>
      <name val="Aptos Narrow"/>
      <family val="2"/>
      <scheme val="minor"/>
    </font>
    <font>
      <b/>
      <sz val="11"/>
      <color theme="1"/>
      <name val="Aptos Narrow"/>
      <family val="2"/>
      <scheme val="minor"/>
    </font>
    <font>
      <u/>
      <sz val="11"/>
      <color theme="10"/>
      <name val="Aptos Narrow"/>
      <family val="2"/>
      <scheme val="minor"/>
    </font>
    <font>
      <sz val="11"/>
      <color theme="1"/>
      <name val="Aptos Narrow"/>
      <family val="2"/>
      <scheme val="minor"/>
    </font>
    <font>
      <i/>
      <sz val="11"/>
      <color theme="1"/>
      <name val="Aptos Narrow"/>
      <family val="2"/>
      <scheme val="minor"/>
    </font>
    <font>
      <b/>
      <sz val="12"/>
      <color theme="1"/>
      <name val="Aptos Narrow"/>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44" fontId="3" fillId="0" borderId="0" applyFont="0" applyFill="0" applyBorder="0" applyAlignment="0" applyProtection="0"/>
  </cellStyleXfs>
  <cellXfs count="21">
    <xf numFmtId="0" fontId="0" fillId="0" borderId="0" xfId="0"/>
    <xf numFmtId="0" fontId="0" fillId="0" borderId="0" xfId="0" applyAlignment="1">
      <alignment horizontal="center" vertical="center"/>
    </xf>
    <xf numFmtId="164" fontId="0" fillId="0" borderId="0" xfId="0" applyNumberFormat="1" applyAlignment="1">
      <alignment horizontal="center" vertical="center" wrapText="1"/>
    </xf>
    <xf numFmtId="0" fontId="0" fillId="0" borderId="0" xfId="0" applyAlignment="1">
      <alignment horizontal="left" vertical="center" wrapText="1"/>
    </xf>
    <xf numFmtId="0" fontId="0" fillId="0" borderId="0" xfId="0" applyAlignment="1">
      <alignment horizontal="center"/>
    </xf>
    <xf numFmtId="0" fontId="2" fillId="2" borderId="0" xfId="1" applyFill="1" applyAlignment="1">
      <alignment horizontal="left" vertical="center" wrapText="1"/>
    </xf>
    <xf numFmtId="0" fontId="1" fillId="0" borderId="0" xfId="0" applyFont="1"/>
    <xf numFmtId="0" fontId="1" fillId="0" borderId="0" xfId="0" applyFont="1" applyAlignment="1">
      <alignment wrapText="1"/>
    </xf>
    <xf numFmtId="0" fontId="1" fillId="0" borderId="0" xfId="0" applyFont="1" applyAlignment="1">
      <alignment horizontal="center"/>
    </xf>
    <xf numFmtId="0" fontId="0" fillId="3" borderId="0" xfId="0" applyFill="1"/>
    <xf numFmtId="0" fontId="0" fillId="0" borderId="0" xfId="0" applyAlignment="1">
      <alignment wrapText="1"/>
    </xf>
    <xf numFmtId="0" fontId="0" fillId="0" borderId="0" xfId="0" applyAlignment="1">
      <alignment horizontal="left" vertical="center"/>
    </xf>
    <xf numFmtId="164" fontId="0" fillId="0" borderId="0" xfId="2" applyNumberFormat="1" applyFont="1" applyFill="1" applyAlignment="1">
      <alignment horizontal="center" vertical="center"/>
    </xf>
    <xf numFmtId="0" fontId="2" fillId="0" borderId="0" xfId="1" applyFill="1" applyAlignment="1">
      <alignment horizontal="left" vertical="center" wrapText="1"/>
    </xf>
    <xf numFmtId="164" fontId="0" fillId="0" borderId="0" xfId="0" applyNumberFormat="1" applyAlignment="1">
      <alignment horizontal="center"/>
    </xf>
    <xf numFmtId="164" fontId="0" fillId="3" borderId="0" xfId="0" applyNumberFormat="1" applyFill="1" applyAlignment="1">
      <alignment horizontal="center"/>
    </xf>
    <xf numFmtId="164" fontId="0" fillId="0" borderId="0" xfId="0" applyNumberFormat="1" applyAlignment="1">
      <alignment horizontal="center" vertical="center"/>
    </xf>
    <xf numFmtId="164" fontId="1" fillId="0" borderId="0" xfId="2" applyNumberFormat="1" applyFont="1" applyAlignment="1">
      <alignment horizontal="center"/>
    </xf>
    <xf numFmtId="0" fontId="4" fillId="0" borderId="0" xfId="0" applyFont="1" applyAlignment="1">
      <alignment horizontal="center"/>
    </xf>
    <xf numFmtId="164" fontId="5" fillId="0" borderId="0" xfId="0" applyNumberFormat="1" applyFont="1" applyAlignment="1">
      <alignment horizontal="center"/>
    </xf>
    <xf numFmtId="0" fontId="5" fillId="0" borderId="0" xfId="0" applyFo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ebraskaexaminer.com/2024/06/28/white-house-seeks-emergency-funds-for-midwest-disaster-relief-key-bridge-in-maryland/" TargetMode="External"/><Relationship Id="rId1" Type="http://schemas.openxmlformats.org/officeDocument/2006/relationships/hyperlink" Target="https://thehill.com/homenews/administration/4745956-white-house-baltimore-bridge-collapse-fund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67518-6AC6-4F66-95A0-EAF6E0BB386D}">
  <dimension ref="A2:H101"/>
  <sheetViews>
    <sheetView tabSelected="1" zoomScale="85" zoomScaleNormal="85" workbookViewId="0">
      <selection activeCell="B28" sqref="B28"/>
    </sheetView>
  </sheetViews>
  <sheetFormatPr defaultColWidth="32" defaultRowHeight="15"/>
  <cols>
    <col min="1" max="1" width="21.140625" style="4" customWidth="1"/>
    <col min="2" max="2" width="44.140625" customWidth="1"/>
    <col min="3" max="5" width="32" style="4"/>
    <col min="6" max="6" width="44.5703125" customWidth="1"/>
  </cols>
  <sheetData>
    <row r="2" spans="1:7">
      <c r="B2" s="6" t="s">
        <v>0</v>
      </c>
      <c r="C2" s="8" t="s">
        <v>1</v>
      </c>
      <c r="D2" s="8" t="s">
        <v>2</v>
      </c>
      <c r="E2" s="8" t="s">
        <v>3</v>
      </c>
      <c r="F2" s="6" t="s">
        <v>4</v>
      </c>
      <c r="G2" s="6" t="s">
        <v>5</v>
      </c>
    </row>
    <row r="3" spans="1:7">
      <c r="B3" t="s">
        <v>6</v>
      </c>
    </row>
    <row r="5" spans="1:7">
      <c r="B5" s="6" t="s">
        <v>7</v>
      </c>
    </row>
    <row r="6" spans="1:7">
      <c r="B6" t="s">
        <v>8</v>
      </c>
      <c r="C6" s="14">
        <v>2833000000</v>
      </c>
      <c r="D6" s="2">
        <v>21000000000</v>
      </c>
      <c r="E6" s="2">
        <f>SUM(D6-C6)</f>
        <v>18167000000</v>
      </c>
      <c r="F6" t="s">
        <v>9</v>
      </c>
      <c r="G6" s="11" t="s">
        <v>10</v>
      </c>
    </row>
    <row r="7" spans="1:7">
      <c r="B7" t="s">
        <v>11</v>
      </c>
      <c r="C7" s="14">
        <v>161000000</v>
      </c>
      <c r="D7" s="14">
        <v>1081000000</v>
      </c>
      <c r="E7" s="2">
        <f>SUM(D7-C7)</f>
        <v>920000000</v>
      </c>
      <c r="F7" t="s">
        <v>12</v>
      </c>
      <c r="G7" t="s">
        <v>13</v>
      </c>
    </row>
    <row r="8" spans="1:7">
      <c r="A8" s="18"/>
      <c r="B8" t="s">
        <v>14</v>
      </c>
      <c r="C8" s="14" t="s">
        <v>15</v>
      </c>
      <c r="D8" s="14">
        <v>617000000</v>
      </c>
      <c r="E8" s="14">
        <f>D8</f>
        <v>617000000</v>
      </c>
      <c r="G8" t="s">
        <v>16</v>
      </c>
    </row>
    <row r="9" spans="1:7">
      <c r="A9" s="18"/>
      <c r="B9" t="s">
        <v>17</v>
      </c>
      <c r="C9" s="14" t="s">
        <v>15</v>
      </c>
      <c r="D9" s="14">
        <v>356535000</v>
      </c>
      <c r="E9" s="14">
        <f>D9</f>
        <v>356535000</v>
      </c>
      <c r="G9" t="s">
        <v>18</v>
      </c>
    </row>
    <row r="10" spans="1:7">
      <c r="B10" t="s">
        <v>19</v>
      </c>
      <c r="C10" s="14">
        <v>50000000</v>
      </c>
      <c r="D10" s="14">
        <v>375000000</v>
      </c>
      <c r="E10" s="2">
        <f>SUM(D10-C10)</f>
        <v>325000000</v>
      </c>
      <c r="F10" t="s">
        <v>20</v>
      </c>
      <c r="G10" t="s">
        <v>21</v>
      </c>
    </row>
    <row r="11" spans="1:7">
      <c r="B11" t="s">
        <v>22</v>
      </c>
      <c r="C11" s="14">
        <v>10000000</v>
      </c>
      <c r="D11" s="14">
        <v>10000000</v>
      </c>
      <c r="E11" s="2">
        <f>SUM(D11-C11)</f>
        <v>0</v>
      </c>
      <c r="F11" t="s">
        <v>23</v>
      </c>
    </row>
    <row r="12" spans="1:7">
      <c r="B12" t="s">
        <v>24</v>
      </c>
      <c r="C12" s="14">
        <v>405000000</v>
      </c>
      <c r="D12" s="14" t="s">
        <v>15</v>
      </c>
      <c r="E12" s="14" t="s">
        <v>15</v>
      </c>
      <c r="F12" t="s">
        <v>25</v>
      </c>
    </row>
    <row r="13" spans="1:7">
      <c r="B13" t="s">
        <v>26</v>
      </c>
      <c r="C13" s="14">
        <v>12000000</v>
      </c>
      <c r="D13" s="14">
        <v>14000000</v>
      </c>
      <c r="E13" s="2">
        <f>SUM(D13-C13)</f>
        <v>2000000</v>
      </c>
      <c r="F13" t="s">
        <v>27</v>
      </c>
      <c r="G13" t="s">
        <v>28</v>
      </c>
    </row>
    <row r="14" spans="1:7">
      <c r="B14" t="s">
        <v>29</v>
      </c>
      <c r="C14" s="14" t="s">
        <v>15</v>
      </c>
      <c r="D14" s="14">
        <v>30000000</v>
      </c>
      <c r="E14" s="14">
        <f>D14</f>
        <v>30000000</v>
      </c>
      <c r="G14" t="s">
        <v>30</v>
      </c>
    </row>
    <row r="15" spans="1:7">
      <c r="B15" t="s">
        <v>31</v>
      </c>
      <c r="C15" s="14" t="s">
        <v>15</v>
      </c>
      <c r="D15" s="14">
        <v>25000000</v>
      </c>
      <c r="E15" s="14">
        <f>D15</f>
        <v>25000000</v>
      </c>
      <c r="G15" t="s">
        <v>32</v>
      </c>
    </row>
    <row r="16" spans="1:7">
      <c r="B16" t="s">
        <v>33</v>
      </c>
      <c r="C16" s="14">
        <v>157000000</v>
      </c>
      <c r="D16" s="14">
        <v>216000000</v>
      </c>
      <c r="E16" s="2">
        <f>SUM(D16-C16)</f>
        <v>59000000</v>
      </c>
      <c r="F16" t="s">
        <v>34</v>
      </c>
      <c r="G16" t="s">
        <v>35</v>
      </c>
    </row>
    <row r="17" spans="2:7">
      <c r="C17" s="14"/>
      <c r="D17" s="14"/>
      <c r="E17" s="14"/>
    </row>
    <row r="18" spans="2:7">
      <c r="B18" s="6" t="s">
        <v>36</v>
      </c>
      <c r="C18" s="14"/>
      <c r="D18" s="14"/>
      <c r="E18" s="14"/>
    </row>
    <row r="19" spans="2:7">
      <c r="B19" t="s">
        <v>37</v>
      </c>
      <c r="C19" s="14">
        <v>510000000</v>
      </c>
      <c r="D19" s="14">
        <v>1510000000</v>
      </c>
      <c r="E19" s="2">
        <f>SUM(D19-C19)</f>
        <v>1000000000</v>
      </c>
      <c r="F19" t="s">
        <v>38</v>
      </c>
      <c r="G19" t="s">
        <v>39</v>
      </c>
    </row>
    <row r="20" spans="2:7">
      <c r="B20" t="s">
        <v>40</v>
      </c>
      <c r="C20" s="14">
        <v>40000000</v>
      </c>
      <c r="D20" s="14">
        <v>40000000</v>
      </c>
      <c r="E20" s="2">
        <f>SUM(D20-C20)</f>
        <v>0</v>
      </c>
      <c r="F20" t="s">
        <v>41</v>
      </c>
    </row>
    <row r="21" spans="2:7">
      <c r="B21" t="s">
        <v>42</v>
      </c>
      <c r="C21" s="14">
        <v>600000000</v>
      </c>
      <c r="D21" s="14">
        <v>733000000</v>
      </c>
      <c r="E21" s="2">
        <f>SUM(D21-C21)</f>
        <v>133000000</v>
      </c>
      <c r="F21" t="s">
        <v>43</v>
      </c>
      <c r="G21" t="s">
        <v>44</v>
      </c>
    </row>
    <row r="22" spans="2:7">
      <c r="C22" s="14"/>
      <c r="D22" s="14"/>
      <c r="E22" s="14"/>
    </row>
    <row r="23" spans="2:7">
      <c r="B23" s="6" t="s">
        <v>45</v>
      </c>
      <c r="C23" s="14"/>
      <c r="D23" s="14"/>
      <c r="E23" s="14"/>
    </row>
    <row r="24" spans="2:7">
      <c r="B24" t="s">
        <v>46</v>
      </c>
      <c r="C24" s="14">
        <v>30000000</v>
      </c>
      <c r="D24" s="14">
        <v>30000000</v>
      </c>
      <c r="E24" s="2">
        <f>SUM(D24-C24)</f>
        <v>0</v>
      </c>
      <c r="F24" t="s">
        <v>47</v>
      </c>
      <c r="G24" t="s">
        <v>47</v>
      </c>
    </row>
    <row r="25" spans="2:7">
      <c r="B25" t="s">
        <v>48</v>
      </c>
      <c r="C25" s="14" t="s">
        <v>15</v>
      </c>
      <c r="D25" s="14">
        <v>400000000</v>
      </c>
      <c r="E25" s="14">
        <f>D25</f>
        <v>400000000</v>
      </c>
      <c r="G25" t="s">
        <v>49</v>
      </c>
    </row>
    <row r="26" spans="2:7">
      <c r="B26" t="s">
        <v>50</v>
      </c>
      <c r="C26" s="14" t="s">
        <v>15</v>
      </c>
      <c r="D26" s="14">
        <v>33000000</v>
      </c>
      <c r="E26" s="14">
        <f>D26</f>
        <v>33000000</v>
      </c>
      <c r="G26" t="s">
        <v>51</v>
      </c>
    </row>
    <row r="27" spans="2:7">
      <c r="C27" s="14"/>
      <c r="D27" s="14"/>
      <c r="E27" s="14"/>
    </row>
    <row r="28" spans="2:7">
      <c r="C28" s="14"/>
      <c r="D28" s="14"/>
      <c r="E28" s="14"/>
    </row>
    <row r="29" spans="2:7">
      <c r="B29" s="6" t="s">
        <v>52</v>
      </c>
      <c r="C29" s="14"/>
      <c r="D29" s="14"/>
      <c r="E29" s="14"/>
    </row>
    <row r="30" spans="2:7">
      <c r="B30" t="s">
        <v>53</v>
      </c>
      <c r="C30" s="14">
        <v>405000000</v>
      </c>
      <c r="D30" s="14">
        <v>950000000</v>
      </c>
      <c r="E30" s="2">
        <f>SUM(D30-C30)</f>
        <v>545000000</v>
      </c>
      <c r="F30" t="s">
        <v>54</v>
      </c>
      <c r="G30" t="s">
        <v>55</v>
      </c>
    </row>
    <row r="31" spans="2:7">
      <c r="C31" s="14"/>
      <c r="D31" s="14"/>
      <c r="E31" s="14"/>
    </row>
    <row r="32" spans="2:7">
      <c r="B32" s="7" t="s">
        <v>56</v>
      </c>
      <c r="C32" s="14"/>
      <c r="D32" s="14"/>
      <c r="E32" s="14"/>
    </row>
    <row r="33" spans="1:7">
      <c r="B33" s="10" t="s">
        <v>57</v>
      </c>
      <c r="C33" s="14" t="s">
        <v>15</v>
      </c>
      <c r="D33" s="14">
        <v>1000000000</v>
      </c>
      <c r="E33" s="14">
        <f>D33</f>
        <v>1000000000</v>
      </c>
      <c r="F33" t="s">
        <v>15</v>
      </c>
      <c r="G33" t="s">
        <v>58</v>
      </c>
    </row>
    <row r="34" spans="1:7">
      <c r="B34" t="s">
        <v>59</v>
      </c>
      <c r="C34" s="14">
        <v>15000000</v>
      </c>
      <c r="D34" s="14">
        <v>15000000</v>
      </c>
      <c r="E34" s="2">
        <f>SUM(D34-C34)</f>
        <v>0</v>
      </c>
      <c r="F34" t="s">
        <v>60</v>
      </c>
      <c r="G34" t="s">
        <v>61</v>
      </c>
    </row>
    <row r="35" spans="1:7">
      <c r="C35" s="14"/>
      <c r="D35" s="14"/>
      <c r="E35" s="14"/>
    </row>
    <row r="36" spans="1:7">
      <c r="B36" s="6" t="s">
        <v>62</v>
      </c>
      <c r="C36" s="14"/>
      <c r="D36" s="14"/>
      <c r="E36" s="14"/>
    </row>
    <row r="37" spans="1:7" ht="21" customHeight="1">
      <c r="A37" s="1"/>
      <c r="B37" t="s">
        <v>63</v>
      </c>
      <c r="C37" s="2">
        <v>9000000000</v>
      </c>
      <c r="D37" s="2">
        <v>40000000000</v>
      </c>
      <c r="E37" s="2">
        <f>SUM(D37-C37)</f>
        <v>31000000000</v>
      </c>
      <c r="G37" s="11" t="s">
        <v>64</v>
      </c>
    </row>
    <row r="38" spans="1:7">
      <c r="C38" s="14"/>
      <c r="D38" s="14"/>
      <c r="E38" s="14"/>
    </row>
    <row r="39" spans="1:7">
      <c r="B39" s="6" t="s">
        <v>65</v>
      </c>
      <c r="C39" s="14"/>
      <c r="D39" s="14"/>
      <c r="E39" s="14"/>
    </row>
    <row r="40" spans="1:7">
      <c r="B40" t="s">
        <v>66</v>
      </c>
      <c r="C40" s="14" t="s">
        <v>15</v>
      </c>
      <c r="D40" s="14">
        <v>3000000000</v>
      </c>
      <c r="E40" s="14">
        <f>D40</f>
        <v>3000000000</v>
      </c>
      <c r="G40" t="s">
        <v>67</v>
      </c>
    </row>
    <row r="41" spans="1:7">
      <c r="B41" t="s">
        <v>68</v>
      </c>
      <c r="C41" s="14" t="s">
        <v>15</v>
      </c>
      <c r="D41" s="14">
        <v>1125000000</v>
      </c>
      <c r="E41" s="14">
        <f>D41</f>
        <v>1125000000</v>
      </c>
      <c r="G41" t="s">
        <v>69</v>
      </c>
    </row>
    <row r="42" spans="1:7">
      <c r="B42" t="s">
        <v>70</v>
      </c>
      <c r="C42" s="14">
        <v>750000</v>
      </c>
      <c r="D42" s="14" t="s">
        <v>15</v>
      </c>
      <c r="E42" s="14" t="s">
        <v>15</v>
      </c>
      <c r="F42" t="s">
        <v>71</v>
      </c>
    </row>
    <row r="43" spans="1:7">
      <c r="B43" t="s">
        <v>72</v>
      </c>
      <c r="C43" s="14">
        <v>1250000</v>
      </c>
      <c r="D43" s="14">
        <v>17000000</v>
      </c>
      <c r="E43" s="2">
        <f>SUM(D43-C43)</f>
        <v>15750000</v>
      </c>
      <c r="F43" t="s">
        <v>73</v>
      </c>
      <c r="G43" t="s">
        <v>74</v>
      </c>
    </row>
    <row r="44" spans="1:7">
      <c r="C44" s="14"/>
      <c r="D44" s="14"/>
      <c r="E44" s="14"/>
    </row>
    <row r="45" spans="1:7">
      <c r="C45" s="14"/>
      <c r="D45" s="14"/>
      <c r="E45" s="14"/>
    </row>
    <row r="46" spans="1:7">
      <c r="B46" s="6" t="s">
        <v>75</v>
      </c>
      <c r="C46" s="14"/>
      <c r="D46" s="14"/>
      <c r="E46" s="14"/>
    </row>
    <row r="47" spans="1:7">
      <c r="B47" t="s">
        <v>76</v>
      </c>
      <c r="C47" s="14">
        <v>160000000</v>
      </c>
      <c r="D47" s="14">
        <v>260000000</v>
      </c>
      <c r="E47" s="2">
        <f>SUM(D47-C47)</f>
        <v>100000000</v>
      </c>
      <c r="F47" t="s">
        <v>77</v>
      </c>
      <c r="G47" t="s">
        <v>78</v>
      </c>
    </row>
    <row r="48" spans="1:7">
      <c r="B48" t="s">
        <v>79</v>
      </c>
      <c r="C48" s="14">
        <v>68000000</v>
      </c>
      <c r="D48" s="14">
        <v>168000000</v>
      </c>
      <c r="E48" s="2">
        <f>SUM(D48-C48)</f>
        <v>100000000</v>
      </c>
      <c r="F48" t="s">
        <v>80</v>
      </c>
      <c r="G48" t="s">
        <v>80</v>
      </c>
    </row>
    <row r="49" spans="2:7">
      <c r="B49" t="s">
        <v>81</v>
      </c>
      <c r="C49" s="14">
        <v>144000000</v>
      </c>
      <c r="D49" s="14">
        <v>244000000</v>
      </c>
      <c r="E49" s="2">
        <f t="shared" ref="E49:E52" si="0">SUM(D49-C49)</f>
        <v>100000000</v>
      </c>
      <c r="F49" t="s">
        <v>82</v>
      </c>
      <c r="G49" t="s">
        <v>83</v>
      </c>
    </row>
    <row r="50" spans="2:7">
      <c r="B50" t="s">
        <v>84</v>
      </c>
      <c r="C50" s="14">
        <v>181000000</v>
      </c>
      <c r="D50" s="14">
        <v>581000000</v>
      </c>
      <c r="E50" s="2">
        <f t="shared" si="0"/>
        <v>400000000</v>
      </c>
      <c r="F50" t="s">
        <v>85</v>
      </c>
      <c r="G50" t="s">
        <v>86</v>
      </c>
    </row>
    <row r="51" spans="2:7">
      <c r="B51" t="s">
        <v>87</v>
      </c>
      <c r="C51" s="14" t="s">
        <v>15</v>
      </c>
      <c r="D51" s="14">
        <v>750000000</v>
      </c>
      <c r="E51" s="14">
        <f>D51</f>
        <v>750000000</v>
      </c>
      <c r="F51" t="s">
        <v>15</v>
      </c>
      <c r="G51" t="s">
        <v>88</v>
      </c>
    </row>
    <row r="52" spans="2:7">
      <c r="B52" t="s">
        <v>89</v>
      </c>
      <c r="C52" s="14">
        <v>19000000</v>
      </c>
      <c r="D52" s="14">
        <v>159000000</v>
      </c>
      <c r="E52" s="2">
        <f t="shared" si="0"/>
        <v>140000000</v>
      </c>
      <c r="F52" t="s">
        <v>90</v>
      </c>
      <c r="G52" t="s">
        <v>90</v>
      </c>
    </row>
    <row r="53" spans="2:7">
      <c r="B53" t="s">
        <v>91</v>
      </c>
      <c r="C53" s="14">
        <v>111000000</v>
      </c>
      <c r="D53" s="14">
        <v>536000000</v>
      </c>
      <c r="E53" s="2">
        <f t="shared" ref="E53" si="1">SUM(D53-C53)</f>
        <v>425000000</v>
      </c>
      <c r="F53" t="s">
        <v>92</v>
      </c>
      <c r="G53" t="s">
        <v>93</v>
      </c>
    </row>
    <row r="54" spans="2:7">
      <c r="C54" s="14"/>
      <c r="D54" s="14"/>
      <c r="E54" s="14"/>
    </row>
    <row r="55" spans="2:7">
      <c r="B55" s="6" t="s">
        <v>94</v>
      </c>
      <c r="C55" s="14"/>
      <c r="D55" s="14"/>
      <c r="E55" s="14"/>
    </row>
    <row r="56" spans="2:7">
      <c r="B56" t="s">
        <v>95</v>
      </c>
      <c r="C56" s="14">
        <v>40000000</v>
      </c>
      <c r="D56" s="14" t="s">
        <v>15</v>
      </c>
      <c r="E56" s="14" t="s">
        <v>15</v>
      </c>
      <c r="F56" t="s">
        <v>96</v>
      </c>
    </row>
    <row r="57" spans="2:7">
      <c r="B57" t="s">
        <v>97</v>
      </c>
      <c r="C57" s="14">
        <v>7100000</v>
      </c>
      <c r="D57" s="14" t="s">
        <v>15</v>
      </c>
      <c r="E57" s="14" t="s">
        <v>15</v>
      </c>
      <c r="F57" t="s">
        <v>98</v>
      </c>
    </row>
    <row r="58" spans="2:7" ht="30">
      <c r="B58" s="11" t="s">
        <v>99</v>
      </c>
      <c r="C58" s="12">
        <v>79500000</v>
      </c>
      <c r="D58" s="16">
        <v>79500000</v>
      </c>
      <c r="E58" s="2">
        <f t="shared" ref="E58" si="2">SUM(D58-C58)</f>
        <v>0</v>
      </c>
      <c r="F58" s="5" t="s">
        <v>100</v>
      </c>
      <c r="G58" t="s">
        <v>101</v>
      </c>
    </row>
    <row r="59" spans="2:7">
      <c r="C59" s="14"/>
      <c r="D59" s="14"/>
      <c r="E59" s="14"/>
    </row>
    <row r="60" spans="2:7">
      <c r="B60" s="6" t="s">
        <v>102</v>
      </c>
      <c r="C60" s="14"/>
      <c r="D60" s="14"/>
      <c r="E60" s="14"/>
    </row>
    <row r="61" spans="2:7">
      <c r="B61" t="s">
        <v>103</v>
      </c>
      <c r="C61" s="14">
        <v>2800000000</v>
      </c>
      <c r="D61" s="14">
        <v>12039000000</v>
      </c>
      <c r="E61" s="2">
        <f t="shared" ref="E61" si="3">SUM(D61-C61)</f>
        <v>9239000000</v>
      </c>
      <c r="F61" t="s">
        <v>104</v>
      </c>
      <c r="G61" t="s">
        <v>105</v>
      </c>
    </row>
    <row r="62" spans="2:7">
      <c r="C62" s="14"/>
      <c r="D62" s="14"/>
      <c r="E62" s="14"/>
    </row>
    <row r="63" spans="2:7">
      <c r="B63" s="6" t="s">
        <v>106</v>
      </c>
      <c r="C63" s="14"/>
      <c r="D63" s="14"/>
      <c r="E63" s="14"/>
    </row>
    <row r="64" spans="2:7">
      <c r="B64" s="9" t="s">
        <v>107</v>
      </c>
      <c r="C64" s="15">
        <v>19600000</v>
      </c>
      <c r="D64" s="15">
        <v>36000000</v>
      </c>
      <c r="E64" s="2">
        <f t="shared" ref="E64:E66" si="4">SUM(D64-C64)</f>
        <v>16400000</v>
      </c>
      <c r="F64" s="9" t="s">
        <v>108</v>
      </c>
      <c r="G64" s="9" t="s">
        <v>109</v>
      </c>
    </row>
    <row r="65" spans="2:7">
      <c r="B65" t="s">
        <v>110</v>
      </c>
      <c r="C65" s="14">
        <v>76000000</v>
      </c>
      <c r="D65" s="14" t="s">
        <v>15</v>
      </c>
      <c r="E65" s="14" t="s">
        <v>15</v>
      </c>
      <c r="F65" t="s">
        <v>111</v>
      </c>
    </row>
    <row r="66" spans="2:7">
      <c r="B66" t="s">
        <v>112</v>
      </c>
      <c r="C66" s="14">
        <v>29000000</v>
      </c>
      <c r="D66" s="14">
        <v>30550000</v>
      </c>
      <c r="E66" s="2">
        <f t="shared" si="4"/>
        <v>1550000</v>
      </c>
      <c r="F66" t="s">
        <v>113</v>
      </c>
      <c r="G66" t="s">
        <v>114</v>
      </c>
    </row>
    <row r="67" spans="2:7">
      <c r="B67" t="s">
        <v>115</v>
      </c>
      <c r="C67" s="14">
        <v>111000000</v>
      </c>
      <c r="D67" s="14" t="s">
        <v>15</v>
      </c>
      <c r="E67" s="14" t="s">
        <v>15</v>
      </c>
      <c r="F67" t="s">
        <v>116</v>
      </c>
    </row>
    <row r="68" spans="2:7">
      <c r="B68" t="s">
        <v>117</v>
      </c>
      <c r="C68" s="14">
        <v>375000000</v>
      </c>
      <c r="D68" s="14" t="s">
        <v>15</v>
      </c>
      <c r="E68" s="14" t="s">
        <v>15</v>
      </c>
      <c r="F68" t="s">
        <v>118</v>
      </c>
    </row>
    <row r="69" spans="2:7">
      <c r="B69" t="s">
        <v>119</v>
      </c>
      <c r="C69" s="14">
        <v>20000000</v>
      </c>
      <c r="D69" s="14">
        <v>20000000</v>
      </c>
      <c r="E69" s="2">
        <f t="shared" ref="E69:E72" si="5">SUM(D69-C69)</f>
        <v>0</v>
      </c>
      <c r="F69" t="s">
        <v>120</v>
      </c>
      <c r="G69" t="s">
        <v>120</v>
      </c>
    </row>
    <row r="70" spans="2:7">
      <c r="B70" t="s">
        <v>121</v>
      </c>
      <c r="C70" s="14">
        <v>11000000</v>
      </c>
      <c r="D70" s="14">
        <v>17765000</v>
      </c>
      <c r="E70" s="2">
        <f t="shared" si="5"/>
        <v>6765000</v>
      </c>
      <c r="F70" t="s">
        <v>122</v>
      </c>
      <c r="G70" t="s">
        <v>123</v>
      </c>
    </row>
    <row r="71" spans="2:7">
      <c r="B71" t="s">
        <v>124</v>
      </c>
      <c r="C71" s="14">
        <v>15000000</v>
      </c>
      <c r="D71" s="14">
        <v>15000000</v>
      </c>
      <c r="E71" s="2">
        <f t="shared" si="5"/>
        <v>0</v>
      </c>
      <c r="F71" t="s">
        <v>125</v>
      </c>
      <c r="G71" t="s">
        <v>126</v>
      </c>
    </row>
    <row r="72" spans="2:7">
      <c r="B72" t="s">
        <v>127</v>
      </c>
      <c r="C72" s="14">
        <v>63000000</v>
      </c>
      <c r="D72" s="14">
        <v>75000000</v>
      </c>
      <c r="E72" s="2">
        <f t="shared" si="5"/>
        <v>12000000</v>
      </c>
      <c r="G72" t="s">
        <v>128</v>
      </c>
    </row>
    <row r="73" spans="2:7">
      <c r="C73" s="14"/>
      <c r="D73" s="14"/>
      <c r="E73" s="14"/>
    </row>
    <row r="74" spans="2:7">
      <c r="B74" s="6" t="s">
        <v>129</v>
      </c>
      <c r="C74" s="14"/>
      <c r="D74" s="14"/>
      <c r="E74" s="14"/>
    </row>
    <row r="75" spans="2:7">
      <c r="B75" t="s">
        <v>130</v>
      </c>
      <c r="C75" s="14">
        <v>31500000</v>
      </c>
      <c r="D75" s="14" t="s">
        <v>15</v>
      </c>
      <c r="E75" s="14" t="s">
        <v>15</v>
      </c>
      <c r="F75" t="s">
        <v>131</v>
      </c>
    </row>
    <row r="76" spans="2:7">
      <c r="C76" s="14"/>
      <c r="D76" s="14"/>
      <c r="E76" s="14"/>
    </row>
    <row r="77" spans="2:7">
      <c r="B77" s="6" t="s">
        <v>132</v>
      </c>
      <c r="C77" s="14"/>
      <c r="D77" s="14"/>
      <c r="E77" s="14"/>
    </row>
    <row r="78" spans="2:7">
      <c r="B78" t="s">
        <v>133</v>
      </c>
      <c r="C78" s="14" t="s">
        <v>15</v>
      </c>
      <c r="D78" s="14">
        <v>80000000</v>
      </c>
      <c r="E78" s="14">
        <f>D78</f>
        <v>80000000</v>
      </c>
      <c r="G78" t="s">
        <v>134</v>
      </c>
    </row>
    <row r="79" spans="2:7" ht="30">
      <c r="B79" s="11" t="s">
        <v>135</v>
      </c>
      <c r="C79" s="12">
        <v>25000000</v>
      </c>
      <c r="D79" s="16">
        <v>150000000</v>
      </c>
      <c r="E79" s="2">
        <f t="shared" ref="E79" si="6">SUM(D79-C79)</f>
        <v>125000000</v>
      </c>
      <c r="F79" s="13" t="s">
        <v>136</v>
      </c>
      <c r="G79" t="s">
        <v>137</v>
      </c>
    </row>
    <row r="80" spans="2:7">
      <c r="C80" s="14"/>
      <c r="D80" s="14"/>
      <c r="E80" s="14"/>
    </row>
    <row r="81" spans="2:7">
      <c r="B81" s="6" t="s">
        <v>138</v>
      </c>
      <c r="C81" s="14"/>
      <c r="D81" s="14"/>
      <c r="E81" s="14"/>
    </row>
    <row r="82" spans="2:7">
      <c r="B82" t="s">
        <v>139</v>
      </c>
      <c r="C82" s="14">
        <v>21000000</v>
      </c>
      <c r="D82" s="14">
        <v>103100000</v>
      </c>
      <c r="E82" s="2">
        <f t="shared" ref="E82" si="7">SUM(D82-C82)</f>
        <v>82100000</v>
      </c>
      <c r="F82" t="s">
        <v>140</v>
      </c>
      <c r="G82" t="s">
        <v>141</v>
      </c>
    </row>
    <row r="83" spans="2:7">
      <c r="C83" s="14"/>
      <c r="D83" s="14"/>
      <c r="E83" s="14"/>
    </row>
    <row r="84" spans="2:7">
      <c r="B84" s="6" t="s">
        <v>142</v>
      </c>
      <c r="C84" s="14"/>
      <c r="D84" s="14"/>
      <c r="E84" s="14"/>
    </row>
    <row r="85" spans="2:7">
      <c r="B85" t="s">
        <v>143</v>
      </c>
      <c r="C85" s="14">
        <v>296600000</v>
      </c>
      <c r="D85" s="14" t="s">
        <v>15</v>
      </c>
      <c r="E85" s="14" t="s">
        <v>15</v>
      </c>
      <c r="F85" t="s">
        <v>144</v>
      </c>
    </row>
    <row r="86" spans="2:7">
      <c r="B86" t="s">
        <v>145</v>
      </c>
      <c r="C86" s="14">
        <v>180000000</v>
      </c>
      <c r="D86" s="14" t="s">
        <v>15</v>
      </c>
      <c r="E86" s="14" t="s">
        <v>15</v>
      </c>
      <c r="F86" t="s">
        <v>140</v>
      </c>
    </row>
    <row r="87" spans="2:7">
      <c r="B87" s="6"/>
      <c r="C87" s="14"/>
      <c r="D87" s="14"/>
      <c r="E87" s="14"/>
    </row>
    <row r="88" spans="2:7">
      <c r="B88" s="6" t="s">
        <v>146</v>
      </c>
      <c r="C88" s="14"/>
      <c r="D88" s="14"/>
      <c r="E88" s="14"/>
    </row>
    <row r="89" spans="2:7">
      <c r="B89" t="s">
        <v>147</v>
      </c>
      <c r="C89" s="14">
        <v>76000000</v>
      </c>
      <c r="D89" s="14" t="s">
        <v>15</v>
      </c>
      <c r="E89" s="14" t="s">
        <v>15</v>
      </c>
      <c r="F89" t="s">
        <v>148</v>
      </c>
      <c r="G89" t="s">
        <v>149</v>
      </c>
    </row>
    <row r="90" spans="2:7">
      <c r="B90" t="s">
        <v>150</v>
      </c>
      <c r="C90" s="14">
        <v>14000000</v>
      </c>
      <c r="D90" s="14" t="s">
        <v>15</v>
      </c>
      <c r="E90" s="14" t="s">
        <v>15</v>
      </c>
      <c r="F90" t="s">
        <v>151</v>
      </c>
      <c r="G90" t="s">
        <v>149</v>
      </c>
    </row>
    <row r="91" spans="2:7">
      <c r="B91" t="s">
        <v>152</v>
      </c>
      <c r="C91" s="14">
        <v>127000000</v>
      </c>
      <c r="D91" s="14">
        <v>2249000000</v>
      </c>
      <c r="E91" s="2">
        <f t="shared" ref="E91" si="8">SUM(D91-C91)</f>
        <v>2122000000</v>
      </c>
      <c r="F91" t="s">
        <v>153</v>
      </c>
      <c r="G91" t="s">
        <v>154</v>
      </c>
    </row>
    <row r="92" spans="2:7">
      <c r="C92" s="14"/>
      <c r="D92" s="14"/>
      <c r="E92" s="14"/>
    </row>
    <row r="93" spans="2:7">
      <c r="B93" s="6" t="s">
        <v>155</v>
      </c>
      <c r="C93" s="14"/>
      <c r="D93" s="14"/>
      <c r="E93" s="14"/>
    </row>
    <row r="94" spans="2:7">
      <c r="B94" t="s">
        <v>156</v>
      </c>
      <c r="C94" s="14">
        <v>310000000</v>
      </c>
      <c r="D94" s="14">
        <v>310000000</v>
      </c>
      <c r="E94" s="2">
        <f t="shared" ref="E94" si="9">SUM(D94-C94)</f>
        <v>0</v>
      </c>
      <c r="F94" t="s">
        <v>157</v>
      </c>
      <c r="G94" t="s">
        <v>158</v>
      </c>
    </row>
    <row r="95" spans="2:7">
      <c r="C95" s="14"/>
      <c r="D95" s="14"/>
      <c r="E95" s="14"/>
    </row>
    <row r="96" spans="2:7">
      <c r="B96" s="6" t="s">
        <v>159</v>
      </c>
      <c r="C96" s="17"/>
      <c r="D96" s="17"/>
      <c r="E96" s="17"/>
    </row>
    <row r="97" spans="2:8">
      <c r="B97" s="11" t="s">
        <v>160</v>
      </c>
      <c r="C97" s="12">
        <v>3734000000</v>
      </c>
      <c r="D97" s="16">
        <v>8086020000</v>
      </c>
      <c r="E97" s="2">
        <f t="shared" ref="E97" si="10">SUM(D97-C97)</f>
        <v>4352020000</v>
      </c>
      <c r="F97" t="s">
        <v>161</v>
      </c>
      <c r="G97" t="s">
        <v>162</v>
      </c>
      <c r="H97" s="3"/>
    </row>
    <row r="98" spans="2:8">
      <c r="B98" s="11" t="s">
        <v>163</v>
      </c>
      <c r="C98" s="12" t="s">
        <v>15</v>
      </c>
      <c r="D98" s="16">
        <v>57498000</v>
      </c>
      <c r="E98" s="16">
        <f>D98</f>
        <v>57498000</v>
      </c>
      <c r="G98" t="s">
        <v>164</v>
      </c>
      <c r="H98" s="3"/>
    </row>
    <row r="99" spans="2:8">
      <c r="B99" s="6"/>
      <c r="C99" s="17"/>
      <c r="D99" s="17"/>
      <c r="E99" s="17"/>
    </row>
    <row r="100" spans="2:8">
      <c r="B100" s="6"/>
      <c r="C100" s="17"/>
      <c r="D100" s="17"/>
      <c r="E100" s="17"/>
    </row>
    <row r="101" spans="2:8" ht="15.75">
      <c r="B101" s="20" t="s">
        <v>165</v>
      </c>
      <c r="C101" s="19">
        <f>SUM(C3:C98)</f>
        <v>23374300000</v>
      </c>
      <c r="D101" s="19">
        <f>SUM(D3:D98)</f>
        <v>98623968000</v>
      </c>
      <c r="E101" s="2">
        <f t="shared" ref="E101" si="11">SUM(D101-C101)</f>
        <v>75249668000</v>
      </c>
    </row>
  </sheetData>
  <hyperlinks>
    <hyperlink ref="F58" r:id="rId1" display="Reported by The Hill 6/18/24)" xr:uid="{33182F4D-AB58-4698-9659-9294CA69A143}"/>
    <hyperlink ref="F79" r:id="rId2" xr:uid="{7B6FB785-EE12-4E18-96FC-CFE57441BF1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5d03c6-6d61-4673-8e24-28e0a7c227b1">
      <Terms xmlns="http://schemas.microsoft.com/office/infopath/2007/PartnerControls"/>
    </lcf76f155ced4ddcb4097134ff3c332f>
    <TaxCatchAll xmlns="d3c5ecf5-7a2e-452f-ae6b-8d8050034b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73F82B7D482B4CB4E7E7523F153597" ma:contentTypeVersion="15" ma:contentTypeDescription="Create a new document." ma:contentTypeScope="" ma:versionID="bb4e44215579fdd0b0c5c6924532525f">
  <xsd:schema xmlns:xsd="http://www.w3.org/2001/XMLSchema" xmlns:xs="http://www.w3.org/2001/XMLSchema" xmlns:p="http://schemas.microsoft.com/office/2006/metadata/properties" xmlns:ns2="1f5d03c6-6d61-4673-8e24-28e0a7c227b1" xmlns:ns3="d3c5ecf5-7a2e-452f-ae6b-8d8050034b42" targetNamespace="http://schemas.microsoft.com/office/2006/metadata/properties" ma:root="true" ma:fieldsID="88c6042671ebab05c2a7786845723509" ns2:_="" ns3:_="">
    <xsd:import namespace="1f5d03c6-6d61-4673-8e24-28e0a7c227b1"/>
    <xsd:import namespace="d3c5ecf5-7a2e-452f-ae6b-8d8050034b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d03c6-6d61-4673-8e24-28e0a7c227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d80b978-0cee-44b4-a711-aa056bfb6809"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c5ecf5-7a2e-452f-ae6b-8d8050034b4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7dba7c8-b0b1-41dd-9313-7ab21ee161f2}" ma:internalName="TaxCatchAll" ma:showField="CatchAllData" ma:web="d3c5ecf5-7a2e-452f-ae6b-8d8050034b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F09E3B-CC3A-4544-ADE8-815F1D44B898}"/>
</file>

<file path=customXml/itemProps2.xml><?xml version="1.0" encoding="utf-8"?>
<ds:datastoreItem xmlns:ds="http://schemas.openxmlformats.org/officeDocument/2006/customXml" ds:itemID="{AC4179C6-3F23-4064-9C64-7B1AC22EF008}"/>
</file>

<file path=customXml/itemProps3.xml><?xml version="1.0" encoding="utf-8"?>
<ds:datastoreItem xmlns:ds="http://schemas.openxmlformats.org/officeDocument/2006/customXml" ds:itemID="{72727A75-F68F-4B05-BD5D-5E835DFFA9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Joshua Sewell</dc:creator>
  <cp:keywords/>
  <dc:description/>
  <cp:lastModifiedBy/>
  <cp:revision/>
  <dcterms:created xsi:type="dcterms:W3CDTF">2024-07-10T18:45:12Z</dcterms:created>
  <dcterms:modified xsi:type="dcterms:W3CDTF">2024-11-19T22:03:04Z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0x0101003373F82B7D482B4CB4E7E7523F153597</vt:lpwstr>
  </property>
  <property fmtid="{D5CDD505-2E9C-101B-9397-08002B2CF9AE}" pid="3" name="MediaServiceImageTags">
    <vt:lpwstr/>
  </property>
</Properties>
</file>